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bsacom-my.sharepoint.com/personal/sgarcia_ebsa_com_co/Documents/INTERVENTORIA/PROCEDIMIENTO INTERVENTORIA PARA MODIFICAR/EVALUACIÓN DE PROVEEDORES  11102022/"/>
    </mc:Choice>
  </mc:AlternateContent>
  <xr:revisionPtr revIDLastSave="42" documentId="13_ncr:1_{088C7F6B-33A1-4926-A3FF-F8F1B4DA0A77}" xr6:coauthVersionLast="47" xr6:coauthVersionMax="47" xr10:uidLastSave="{9554302A-B0A6-4064-AFE6-775AE3ED2B5F}"/>
  <bookViews>
    <workbookView xWindow="-120" yWindow="-120" windowWidth="20730" windowHeight="11160" xr2:uid="{00000000-000D-0000-FFFF-FFFF00000000}"/>
  </bookViews>
  <sheets>
    <sheet name="SERVICIO" sheetId="5" r:id="rId1"/>
    <sheet name="Hoja1" sheetId="6" state="hidden" r:id="rId2"/>
  </sheets>
  <definedNames>
    <definedName name="_xlnm.Print_Area" localSheetId="0">SERVICIO!$A$1:$J$53</definedName>
    <definedName name="_xlnm.Print_Titles" localSheetId="0">SERVICIO!$3:$13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K25" i="5"/>
  <c r="K24" i="5"/>
  <c r="H24" i="5"/>
  <c r="H23" i="5"/>
  <c r="K23" i="5"/>
  <c r="H39" i="5"/>
  <c r="K39" i="5"/>
  <c r="H26" i="5"/>
  <c r="K26" i="5"/>
  <c r="J23" i="5" l="1"/>
  <c r="J34" i="5"/>
  <c r="J14" i="5" l="1"/>
  <c r="J15" i="5"/>
  <c r="J16" i="5"/>
  <c r="J17" i="5"/>
  <c r="J18" i="5"/>
  <c r="J19" i="5"/>
  <c r="J20" i="5"/>
  <c r="J21" i="5"/>
  <c r="J24" i="5"/>
  <c r="J25" i="5"/>
  <c r="J26" i="5"/>
  <c r="J27" i="5"/>
  <c r="J28" i="5"/>
  <c r="J29" i="5"/>
  <c r="J30" i="5"/>
  <c r="J31" i="5"/>
  <c r="J32" i="5"/>
  <c r="J35" i="5"/>
  <c r="J36" i="5"/>
  <c r="J39" i="5"/>
  <c r="J40" i="5"/>
  <c r="J38" i="5"/>
  <c r="J37" i="5"/>
  <c r="H33" i="5" l="1"/>
  <c r="H41" i="5"/>
  <c r="H40" i="5" l="1"/>
  <c r="K40" i="5"/>
  <c r="H38" i="5"/>
  <c r="K38" i="5"/>
  <c r="H37" i="5"/>
  <c r="K37" i="5"/>
  <c r="H20" i="5" l="1"/>
  <c r="H28" i="5"/>
  <c r="H19" i="5"/>
  <c r="H18" i="5"/>
  <c r="H16" i="5"/>
  <c r="H15" i="5"/>
  <c r="H14" i="5"/>
  <c r="H22" i="5" s="1"/>
  <c r="H35" i="5"/>
  <c r="H36" i="5"/>
  <c r="H34" i="5"/>
  <c r="G41" i="5"/>
  <c r="H27" i="5"/>
  <c r="H29" i="5"/>
  <c r="H30" i="5"/>
  <c r="H31" i="5"/>
  <c r="H32" i="5"/>
  <c r="G33" i="5"/>
  <c r="H17" i="5"/>
  <c r="H21" i="5"/>
  <c r="G22" i="5"/>
  <c r="F42" i="5" l="1"/>
  <c r="G42" i="5"/>
  <c r="K43" i="5" l="1"/>
  <c r="L43" i="5" s="1"/>
  <c r="H42" i="5" s="1"/>
  <c r="F44" i="5"/>
  <c r="F43" i="5"/>
  <c r="F45" i="5"/>
</calcChain>
</file>

<file path=xl/sharedStrings.xml><?xml version="1.0" encoding="utf-8"?>
<sst xmlns="http://schemas.openxmlformats.org/spreadsheetml/2006/main" count="69" uniqueCount="69">
  <si>
    <t xml:space="preserve">DATOS DEL PROVEEDOR DE SERVICIOS </t>
  </si>
  <si>
    <t>Proveedor:</t>
  </si>
  <si>
    <t>N.I.T.</t>
  </si>
  <si>
    <t>C.C.</t>
  </si>
  <si>
    <t>Dirección:</t>
  </si>
  <si>
    <t>Ciudad</t>
  </si>
  <si>
    <t>Teléfono(s):</t>
  </si>
  <si>
    <t>Clase de riesgo:</t>
  </si>
  <si>
    <t>INFORMACIÓN DE LA EVALUACIÓN</t>
  </si>
  <si>
    <t>Fecha evaluación:</t>
  </si>
  <si>
    <t>Nombre Interventor:</t>
  </si>
  <si>
    <t>CRITERIOS DE EVALUACIÓN</t>
  </si>
  <si>
    <t>Asignar puntaje de acuerdo al desarrollo del proveedor o contratista en el aspecto evaluado, teniendo en cuenta los siguientes criterios: 
Cada ítem posee la descripción del rango de valores en los que se puede evaluar siendo 5 el más alto y 0 el más bajo</t>
  </si>
  <si>
    <t>RESULTADOS DE LA EVALUACIÓN</t>
  </si>
  <si>
    <t>ASPECTO EVALUADO</t>
  </si>
  <si>
    <t>PUNTAJE</t>
  </si>
  <si>
    <t>%</t>
  </si>
  <si>
    <t>PONDERACIÓN</t>
  </si>
  <si>
    <t>JUSTIFICACIÓN DE VALORES DE INSATISFACCIÓN</t>
  </si>
  <si>
    <t>Subtotal Calidad</t>
  </si>
  <si>
    <t>Requisitos específicos en Seguridad y Salud en el Trabajo</t>
  </si>
  <si>
    <t>El proveedor tiene una política de seguridad y salud en el trabajo así como procedimientos seguros  para actividades de alto riesgo y los da a conocer a sus trabajadores. (Validar en inicio de actividades del contrato) 
0 no tiene procedimiento seguros.
5 los tiene y ha capacitado a TODOS sus colaboradores.</t>
  </si>
  <si>
    <t>El proveedor suministró oportunamente a sus trabajadores  elementos de protección personal con base en las exigencias de EBSA (EPP, EPPC, EQUIPOS DE SEGURIDAD) (PR-GS-24).
0 no lo realizó
5 lo realizó</t>
  </si>
  <si>
    <t>El proveedor cumple con la normatividad vigente
- Comité Paritario de Seguridad y salud en el trabajo.
- Comité de convivencia.
- Evaluaciones médicas ocupacionales.
- Pago de parafiscales de los trabajadores involucrados en el desarrollo de la obra (validación de planillas).
0 No cumple
5 Cumple</t>
  </si>
  <si>
    <t>El proveedor o contratista mantuvo botiquines de primeros auxilios debidamente dotados y camillas en los sitios de trabajo.
0 No cumple
5 Cumple</t>
  </si>
  <si>
    <t>Subtotal Seguridad y salud en el trabajo</t>
  </si>
  <si>
    <t>Requisitos específicos en Medio Ambiente</t>
  </si>
  <si>
    <t>El proveedor  reportó y participó en la investigación de los incidentes ambientales ocurridos (PR-GS-15)
0 No lo realizó
5 Lo realizó</t>
  </si>
  <si>
    <t>El proveedor manejó los residuos con base en la normatividad y procedimientos de EBSA (PELIGROSOS, INDUSTRIALES, ELECTRONICOS ENTRE OTROS) (PR-GS-20; IN-GS-06)
0 no cumple
3 cumple pero no hace entrega de información
5 cumple y entrega de certificado de disposición</t>
  </si>
  <si>
    <t>El proveedor realizó inventario forestal previo a la iniciación del contrato (FT-GS-11)
0 No lo realizó
5 Lo realizó
NA No Aplica</t>
  </si>
  <si>
    <t>El proveedor  cumplió con los requisitos establecidos en los permisos de poda y/o tala de vegetación (IN-GS-01; IN-GS-02)
0 No lo realizó 
5 Lo realizó
NA No Aplica</t>
  </si>
  <si>
    <t>NA</t>
  </si>
  <si>
    <t>Subtotal Medio Ambiente</t>
  </si>
  <si>
    <t>Calificación y Clasificación</t>
  </si>
  <si>
    <t xml:space="preserve"> Puntaje parcial obtenido/ Número de ítems evaluados</t>
  </si>
  <si>
    <t>GESTIÓN EN CALIDAD, SEGURIDAD, SALUD Y AMBIENTE</t>
  </si>
  <si>
    <t>Mayor o igual a 90%</t>
  </si>
  <si>
    <t xml:space="preserve">Puede ser tenido en cuenta para contratos futuros en EBSA: </t>
  </si>
  <si>
    <t>Entre 70% a 89%</t>
  </si>
  <si>
    <t>Puede ser tenido en cuenta para contratos futuros, pero debe elaborar un plan de acción de mejora:</t>
  </si>
  <si>
    <t>Menor a 70%</t>
  </si>
  <si>
    <t xml:space="preserve">No debe ser tenido en cuenta para contratos futuros: </t>
  </si>
  <si>
    <t>OBSERVACIONES GENERALES</t>
  </si>
  <si>
    <t xml:space="preserve">Cualquier aclaración o comentario sobre su evaluación podrá comunicarse con: </t>
  </si>
  <si>
    <t xml:space="preserve">Firma Interventor
Nombre:
C.C.:
</t>
  </si>
  <si>
    <t>Nombre:</t>
  </si>
  <si>
    <t>C.C.:</t>
  </si>
  <si>
    <t>Objeto del contrato</t>
  </si>
  <si>
    <t>Se cumplen con el objeto contractual dentro del plazo INICIAL previsto garantizando vigencia de las garantías y demás condiciones contractuales.
0 no se cumplió.
3 Se cumplió con una de las dos condiciones.
5 Se cumplió con las dos condiciones</t>
  </si>
  <si>
    <t>Se cumplen los tiempos establecidos para la liquidación del contrato (60 días).
0 no se cumplió.
3 Se cumplió con el tiempo de liquidación
5 Se mejoró el tiempo de liquidación (eficacia).</t>
  </si>
  <si>
    <t>El proveedor de servicios garantizó los recursos para la implementación del Sistema de seguridad y salud en el trabajo. 
0 no garantizó
5 garantizó (Informe de gestión mensual)</t>
  </si>
  <si>
    <t>El proveedor mitigó las contingencias ambientales que se presentaron durante la ejecución de las actividades (PR-GS-16)
0 No lo realizó
5 Lo realizó
NA No Aplica</t>
  </si>
  <si>
    <t>Firma del contrato y entrega de pólizas (iniciales y de ampliaciones) dentro de los primeros cinco días luego de firmado el contrato o sus ampliaciones (un punto menos por cada día de demora; calificación de 0 a 5).</t>
  </si>
  <si>
    <t>Liquidación del contrato. Evalué según como sea la liquidación:
- Normal cuando no hubo incumplimiento.
- Liquidación de oficio cuando no se presenta el contratista. 
- Liquidación con multa cuando incumple cualquier obligación contractual y da lugar a la apliación de apremios.
0 liquidación por oficio o con multas
5 Liquidación normal</t>
  </si>
  <si>
    <t>El proveedor reportó e investigó los incidentes de alto riesgo con la metodología estipulada por EBSA- PR-GS-01 y presentó los informes estadísticos de incidentes y accidentes.
0 no lo realizó.
5 lo realizó.
NA No Aplica</t>
  </si>
  <si>
    <t>Los trabajadores vinculados al proyecto o en la ejecución del mismo recibieron capacitación y entrenamiento específico en seguridad y salud. (Validar actas de capacitación con evidencias fotográficas).
0 no cumple.
5 sí cumple con capacitaciones mensuales durante el tiempo de ejecución del contrato.</t>
  </si>
  <si>
    <t>El proveedor realizó socialización y sensibilización de usuarios afectados por el proyecto, entrega de evidencias (p. e. autorización ingreso a predios, actas de reunión)
0 No lo realizó
5 Lo realizó</t>
  </si>
  <si>
    <t>El proveedor hizo entrega de la madera de la tala o poda al dueño del predio y los residuos orgánicos se incorporaron al suelo como materia orgánica (FT-GS-12)
0 No lo realizó
5 Lo realizó
NA No Aplica</t>
  </si>
  <si>
    <t>ESTADO</t>
  </si>
  <si>
    <t>N° Trabajadores</t>
  </si>
  <si>
    <t>Reunión de inicio de contrato para conocer:
- Alcance del contrato
- Cronogramas de trabajo
- Relación de personal a intervenir
- Planillas de afiliación a seguridad social de los colaboradores
- Verificación de capacitación a colaboradores en temas: procedimentos, de Seguridad y salud en el trabajo y en medio ambiente dentro del mes anterior.
0 no se hizo
3 se revisó parcialmente
5 se realizó y se revisaron todos los temas antes mencionados</t>
  </si>
  <si>
    <t>En el desarrollo del contrato se presentaron reclamaciones no atendidas y/o alertas de terceros y/o trabajadores que puedan generar alto impacto negativo en la reputación de la EBSA. 
0 si se presenta más de 1 reclamación de alto impacto megativo no atenida.
3 si se presenta 1 reclamación de alto impacto negativo no atendida.
5 si se presentaron cero reclamaciones de alto impacto negativo  no atendidas.</t>
  </si>
  <si>
    <t>El proveedor atendió de forma veeraz y oportuna los requerimientos de la interventoría.
0 no se realizó.
3 Se realizó parcialmente
5 se realizó.</t>
  </si>
  <si>
    <t>El proveedor realizó informe solicitado por la interventoría del avance y registro de hechos relevantes en el desarrollo del contrato, incluidos los de seguridad y salud en el trabajo, así como los infomes de medio ambiente. 
0 no se realizó.
3 Se realiza parcialmente
5 se realizó.</t>
  </si>
  <si>
    <t>Calidad y Activos</t>
  </si>
  <si>
    <t>Contrato No:</t>
  </si>
  <si>
    <t>El proveedor implementó los planes de acción derivados de la identificación de los riesgos altos y medios para el contrato derivados de las observaciones de trabajo seguro. (PR-GS-28; PR-GS-19)
0 no lo realizó
5 lo realizó
NA - No Aplica (Solo para servicios administrativos: consultorías, auditorías, asesorías)</t>
  </si>
  <si>
    <t>El proveedor realizó reuniones de seguridad  incluida inducción y  planificación diaria de seguridad en la periodicidad exigida por EBSA. (Validar mediante entrega de informes periódicos).
0 no lo realizó
5 lo realizó
NA - No Aplica (Solo para servicios administrativos: consultorías, auditorías, asesorías)</t>
  </si>
  <si>
    <t>Durante la ejecución del contrato se presentaron incidentes de alto riesgo.
0 si presentó aincidentes
5 no presentó incidentes
NA - No Aplica (Solo para servicios administrativos: consultorías, auditorías, asesorías)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</si>
</sst>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2]\ * #,##0.00_ ;_ [$€-2]\ * \-#,##0.00_ ;_ [$€-2]\ * &quot;-&quot;??_ "/>
    <numFmt numFmtId="165" formatCode="0.0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5">
    <xf numFmtId="0" fontId="0" fillId="0" borderId="0" xfId="0"/>
    <xf numFmtId="0" fontId="17" fillId="0" borderId="0" xfId="0" applyFont="1"/>
    <xf numFmtId="9" fontId="17" fillId="0" borderId="0" xfId="0" applyNumberFormat="1" applyFont="1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9" fontId="5" fillId="0" borderId="1" xfId="2" applyFont="1" applyBorder="1" applyAlignment="1" applyProtection="1">
      <alignment horizontal="center" vertical="center" wrapText="1"/>
    </xf>
    <xf numFmtId="9" fontId="5" fillId="0" borderId="1" xfId="2" applyFont="1" applyFill="1" applyBorder="1" applyAlignment="1" applyProtection="1">
      <alignment horizontal="center" vertical="center" wrapText="1"/>
    </xf>
    <xf numFmtId="9" fontId="16" fillId="0" borderId="1" xfId="2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 wrapText="1"/>
    </xf>
    <xf numFmtId="1" fontId="1" fillId="0" borderId="0" xfId="2" applyNumberFormat="1" applyFont="1" applyProtection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9" fillId="2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9" fontId="1" fillId="0" borderId="0" xfId="0" applyNumberFormat="1" applyFont="1"/>
    <xf numFmtId="9" fontId="1" fillId="0" borderId="0" xfId="2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left" vertical="center"/>
    </xf>
    <xf numFmtId="9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0" fontId="3" fillId="2" borderId="0" xfId="0" applyFont="1" applyFill="1" applyAlignment="1" applyProtection="1">
      <alignment horizontal="justify"/>
      <protection locked="0"/>
    </xf>
    <xf numFmtId="0" fontId="1" fillId="2" borderId="6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justify" wrapText="1"/>
      <protection locked="0"/>
    </xf>
    <xf numFmtId="0" fontId="3" fillId="2" borderId="3" xfId="0" applyFont="1" applyFill="1" applyBorder="1" applyAlignment="1" applyProtection="1">
      <alignment horizontal="justify"/>
      <protection locked="0"/>
    </xf>
    <xf numFmtId="0" fontId="18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9" fontId="7" fillId="2" borderId="1" xfId="2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 vertical="center"/>
    </xf>
  </cellXfs>
  <cellStyles count="3">
    <cellStyle name="Euro" xfId="1" xr:uid="{00000000-0005-0000-0000-000000000000}"/>
    <cellStyle name="Normal" xfId="0" builtinId="0"/>
    <cellStyle name="Porcentaje" xfId="2" builtinId="5"/>
  </cellStyles>
  <dxfs count="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T68"/>
  <sheetViews>
    <sheetView showGridLines="0" tabSelected="1" view="pageBreakPreview" topLeftCell="A4" zoomScale="84" zoomScaleNormal="100" zoomScaleSheetLayoutView="84" workbookViewId="0">
      <selection activeCell="J6" sqref="J6"/>
    </sheetView>
  </sheetViews>
  <sheetFormatPr baseColWidth="10" defaultColWidth="11.42578125" defaultRowHeight="12.75" x14ac:dyDescent="0.2"/>
  <cols>
    <col min="1" max="1" width="4.7109375" style="3" customWidth="1"/>
    <col min="2" max="2" width="5.7109375" style="3" customWidth="1"/>
    <col min="3" max="4" width="6.85546875" style="3" customWidth="1"/>
    <col min="5" max="5" width="36.5703125" style="3" customWidth="1"/>
    <col min="6" max="6" width="12" style="3" customWidth="1"/>
    <col min="7" max="7" width="5" style="3" customWidth="1"/>
    <col min="8" max="8" width="14" style="3" customWidth="1"/>
    <col min="9" max="9" width="39.5703125" style="3" customWidth="1"/>
    <col min="10" max="10" width="11.42578125" style="3" customWidth="1"/>
    <col min="11" max="11" width="29.140625" style="3" hidden="1" customWidth="1"/>
    <col min="12" max="12" width="11.42578125" style="3" hidden="1" customWidth="1"/>
    <col min="13" max="13" width="12.42578125" style="3" hidden="1" customWidth="1"/>
    <col min="14" max="16" width="11.42578125" style="3" customWidth="1"/>
    <col min="17" max="16384" width="11.42578125" style="3"/>
  </cols>
  <sheetData>
    <row r="1" spans="1:14" ht="15" customHeight="1" x14ac:dyDescent="0.2"/>
    <row r="2" spans="1:14" ht="15" customHeight="1" x14ac:dyDescent="0.2"/>
    <row r="3" spans="1:14" s="5" customFormat="1" ht="15.75" customHeight="1" x14ac:dyDescent="0.2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</row>
    <row r="4" spans="1:14" s="5" customFormat="1" ht="15.75" customHeight="1" x14ac:dyDescent="0.2">
      <c r="A4" s="69" t="s">
        <v>1</v>
      </c>
      <c r="B4" s="69"/>
      <c r="C4" s="69"/>
      <c r="D4" s="69"/>
      <c r="E4" s="73"/>
      <c r="F4" s="73"/>
      <c r="G4" s="74" t="s">
        <v>65</v>
      </c>
      <c r="H4" s="74"/>
      <c r="I4" s="72"/>
      <c r="J4" s="72"/>
    </row>
    <row r="5" spans="1:14" s="5" customFormat="1" ht="15.75" customHeight="1" x14ac:dyDescent="0.2">
      <c r="A5" s="42" t="s">
        <v>2</v>
      </c>
      <c r="B5" s="30"/>
      <c r="C5" s="7" t="s">
        <v>3</v>
      </c>
      <c r="D5" s="31"/>
      <c r="E5" s="32"/>
      <c r="F5" s="7" t="s">
        <v>5</v>
      </c>
      <c r="G5" s="72"/>
      <c r="H5" s="72"/>
      <c r="I5" s="7" t="s">
        <v>7</v>
      </c>
      <c r="J5" s="34"/>
    </row>
    <row r="6" spans="1:14" ht="23.25" customHeight="1" x14ac:dyDescent="0.2">
      <c r="A6" s="69" t="s">
        <v>4</v>
      </c>
      <c r="B6" s="69"/>
      <c r="C6" s="69"/>
      <c r="D6" s="69"/>
      <c r="E6" s="33"/>
      <c r="F6" s="40" t="s">
        <v>59</v>
      </c>
      <c r="G6" s="72"/>
      <c r="H6" s="72"/>
      <c r="I6" s="7" t="s">
        <v>6</v>
      </c>
      <c r="J6" s="34"/>
    </row>
    <row r="7" spans="1:14" ht="35.25" customHeight="1" x14ac:dyDescent="0.2">
      <c r="A7" s="69" t="s">
        <v>47</v>
      </c>
      <c r="B7" s="69"/>
      <c r="C7" s="69"/>
      <c r="D7" s="69"/>
      <c r="E7" s="66"/>
      <c r="F7" s="66"/>
      <c r="G7" s="66"/>
      <c r="H7" s="66"/>
      <c r="I7" s="66"/>
      <c r="J7" s="66"/>
    </row>
    <row r="8" spans="1:14" ht="15.75" customHeight="1" x14ac:dyDescent="0.2">
      <c r="A8" s="67" t="s">
        <v>8</v>
      </c>
      <c r="B8" s="67"/>
      <c r="C8" s="67"/>
      <c r="D8" s="67"/>
      <c r="E8" s="67"/>
      <c r="F8" s="67"/>
      <c r="G8" s="67"/>
      <c r="H8" s="67"/>
      <c r="I8" s="67"/>
      <c r="J8" s="67"/>
    </row>
    <row r="9" spans="1:14" ht="15.75" customHeight="1" x14ac:dyDescent="0.2">
      <c r="A9" s="69" t="s">
        <v>10</v>
      </c>
      <c r="B9" s="69"/>
      <c r="C9" s="69"/>
      <c r="D9" s="69"/>
      <c r="E9" s="70"/>
      <c r="F9" s="70"/>
      <c r="G9" s="70"/>
      <c r="H9" s="70"/>
      <c r="I9" s="6" t="s">
        <v>9</v>
      </c>
      <c r="J9" s="41"/>
      <c r="K9" s="20"/>
      <c r="L9" s="20"/>
      <c r="M9" s="20"/>
      <c r="N9" s="20"/>
    </row>
    <row r="10" spans="1:14" ht="15.75" customHeight="1" x14ac:dyDescent="0.2">
      <c r="A10" s="67" t="s">
        <v>11</v>
      </c>
      <c r="B10" s="67"/>
      <c r="C10" s="67"/>
      <c r="D10" s="67"/>
      <c r="E10" s="67"/>
      <c r="F10" s="67"/>
      <c r="G10" s="67"/>
      <c r="H10" s="67"/>
      <c r="I10" s="67"/>
      <c r="J10" s="67"/>
      <c r="K10" s="20"/>
      <c r="L10" s="20"/>
      <c r="M10" s="20"/>
      <c r="N10" s="20"/>
    </row>
    <row r="11" spans="1:14" ht="21.75" customHeight="1" x14ac:dyDescent="0.2">
      <c r="A11" s="68" t="s">
        <v>12</v>
      </c>
      <c r="B11" s="68"/>
      <c r="C11" s="68"/>
      <c r="D11" s="68"/>
      <c r="E11" s="68"/>
      <c r="F11" s="68"/>
      <c r="G11" s="68"/>
      <c r="H11" s="68"/>
      <c r="I11" s="68"/>
      <c r="J11" s="68"/>
      <c r="K11" s="20"/>
      <c r="L11" s="20"/>
      <c r="M11" s="20"/>
      <c r="N11" s="20"/>
    </row>
    <row r="12" spans="1:14" ht="12.75" customHeight="1" x14ac:dyDescent="0.2">
      <c r="A12" s="57" t="s">
        <v>13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4" ht="25.5" customHeight="1" x14ac:dyDescent="0.2">
      <c r="A13" s="71" t="s">
        <v>14</v>
      </c>
      <c r="B13" s="71"/>
      <c r="C13" s="71"/>
      <c r="D13" s="71"/>
      <c r="E13" s="71"/>
      <c r="F13" s="9" t="s">
        <v>15</v>
      </c>
      <c r="G13" s="21" t="s">
        <v>16</v>
      </c>
      <c r="H13" s="9" t="s">
        <v>17</v>
      </c>
      <c r="I13" s="22" t="s">
        <v>18</v>
      </c>
      <c r="J13" s="22" t="s">
        <v>58</v>
      </c>
    </row>
    <row r="14" spans="1:14" ht="69" customHeight="1" x14ac:dyDescent="0.2">
      <c r="A14" s="61" t="s">
        <v>64</v>
      </c>
      <c r="B14" s="61"/>
      <c r="C14" s="45" t="s">
        <v>52</v>
      </c>
      <c r="D14" s="45"/>
      <c r="E14" s="45"/>
      <c r="F14" s="35"/>
      <c r="G14" s="10">
        <v>0.03</v>
      </c>
      <c r="H14" s="8">
        <f t="shared" ref="H14:H21" si="0">+F14*G14</f>
        <v>0</v>
      </c>
      <c r="I14" s="36"/>
      <c r="J14" s="18" t="str">
        <f t="shared" ref="J14:J36" si="1">IF(F14="","Califique",IF(F14=5,"Bien",IF(AND(OR(F14="NA",F14&lt;5),I14=""),"Justifique","Bien")))</f>
        <v>Califique</v>
      </c>
    </row>
    <row r="15" spans="1:14" ht="147.75" customHeight="1" x14ac:dyDescent="0.2">
      <c r="A15" s="61"/>
      <c r="B15" s="61"/>
      <c r="C15" s="47" t="s">
        <v>60</v>
      </c>
      <c r="D15" s="47"/>
      <c r="E15" s="47"/>
      <c r="F15" s="35"/>
      <c r="G15" s="10">
        <v>0.03</v>
      </c>
      <c r="H15" s="8">
        <f t="shared" si="0"/>
        <v>0</v>
      </c>
      <c r="I15" s="36"/>
      <c r="J15" s="19" t="str">
        <f t="shared" si="1"/>
        <v>Califique</v>
      </c>
    </row>
    <row r="16" spans="1:14" ht="120.75" customHeight="1" x14ac:dyDescent="0.2">
      <c r="A16" s="61"/>
      <c r="B16" s="61"/>
      <c r="C16" s="47" t="s">
        <v>61</v>
      </c>
      <c r="D16" s="47"/>
      <c r="E16" s="47"/>
      <c r="F16" s="35"/>
      <c r="G16" s="10">
        <v>0.03</v>
      </c>
      <c r="H16" s="8">
        <f t="shared" si="0"/>
        <v>0</v>
      </c>
      <c r="I16" s="36"/>
      <c r="J16" s="18" t="str">
        <f t="shared" si="1"/>
        <v>Califique</v>
      </c>
    </row>
    <row r="17" spans="1:20" ht="71.25" customHeight="1" x14ac:dyDescent="0.2">
      <c r="A17" s="61"/>
      <c r="B17" s="61"/>
      <c r="C17" s="47" t="s">
        <v>62</v>
      </c>
      <c r="D17" s="47"/>
      <c r="E17" s="47"/>
      <c r="F17" s="35"/>
      <c r="G17" s="11">
        <v>0.03</v>
      </c>
      <c r="H17" s="8">
        <f t="shared" si="0"/>
        <v>0</v>
      </c>
      <c r="I17" s="37"/>
      <c r="J17" s="18" t="str">
        <f t="shared" si="1"/>
        <v>Califique</v>
      </c>
      <c r="Q17" s="62"/>
      <c r="R17" s="63"/>
      <c r="S17" s="63"/>
      <c r="T17" s="64"/>
    </row>
    <row r="18" spans="1:20" ht="99" customHeight="1" x14ac:dyDescent="0.2">
      <c r="A18" s="61"/>
      <c r="B18" s="61"/>
      <c r="C18" s="47" t="s">
        <v>63</v>
      </c>
      <c r="D18" s="47"/>
      <c r="E18" s="47"/>
      <c r="F18" s="35"/>
      <c r="G18" s="11">
        <v>0.06</v>
      </c>
      <c r="H18" s="8">
        <f t="shared" si="0"/>
        <v>0</v>
      </c>
      <c r="I18" s="37"/>
      <c r="J18" s="18" t="str">
        <f t="shared" si="1"/>
        <v>Califique</v>
      </c>
    </row>
    <row r="19" spans="1:20" ht="87.75" customHeight="1" x14ac:dyDescent="0.2">
      <c r="A19" s="61"/>
      <c r="B19" s="61"/>
      <c r="C19" s="47" t="s">
        <v>48</v>
      </c>
      <c r="D19" s="47"/>
      <c r="E19" s="47"/>
      <c r="F19" s="35"/>
      <c r="G19" s="11">
        <v>7.0000000000000007E-2</v>
      </c>
      <c r="H19" s="8">
        <f t="shared" si="0"/>
        <v>0</v>
      </c>
      <c r="I19" s="37"/>
      <c r="J19" s="18" t="str">
        <f t="shared" si="1"/>
        <v>Califique</v>
      </c>
      <c r="K19" s="65"/>
      <c r="L19" s="65"/>
      <c r="M19" s="65"/>
      <c r="N19" s="65"/>
      <c r="Q19" s="4"/>
    </row>
    <row r="20" spans="1:20" ht="105" customHeight="1" x14ac:dyDescent="0.2">
      <c r="A20" s="61"/>
      <c r="B20" s="61"/>
      <c r="C20" s="47" t="s">
        <v>53</v>
      </c>
      <c r="D20" s="47"/>
      <c r="E20" s="47"/>
      <c r="F20" s="35"/>
      <c r="G20" s="12">
        <v>0.05</v>
      </c>
      <c r="H20" s="13">
        <f t="shared" ref="H20" si="2">+F20*G20</f>
        <v>0</v>
      </c>
      <c r="I20" s="37"/>
      <c r="J20" s="18" t="str">
        <f t="shared" si="1"/>
        <v>Califique</v>
      </c>
    </row>
    <row r="21" spans="1:20" ht="72.75" customHeight="1" x14ac:dyDescent="0.2">
      <c r="A21" s="61"/>
      <c r="B21" s="61"/>
      <c r="C21" s="47" t="s">
        <v>49</v>
      </c>
      <c r="D21" s="47"/>
      <c r="E21" s="47"/>
      <c r="F21" s="38"/>
      <c r="G21" s="11">
        <v>0.05</v>
      </c>
      <c r="H21" s="8">
        <f t="shared" si="0"/>
        <v>0</v>
      </c>
      <c r="I21" s="37"/>
      <c r="J21" s="18" t="str">
        <f t="shared" si="1"/>
        <v>Califique</v>
      </c>
    </row>
    <row r="22" spans="1:20" x14ac:dyDescent="0.2">
      <c r="A22" s="48" t="s">
        <v>19</v>
      </c>
      <c r="B22" s="48"/>
      <c r="C22" s="48"/>
      <c r="D22" s="48"/>
      <c r="E22" s="48"/>
      <c r="F22" s="48"/>
      <c r="G22" s="43">
        <f>SUM(G14:G21)</f>
        <v>0.35</v>
      </c>
      <c r="H22" s="44" t="str">
        <f>IF(AND(J14="Bien",J15="Bien",J16="Bien",J17="Bien",J18="Bien",J19="Bien",J20="Bien",J21="Bien"),(SUMIF(J14:J21,"Bien",H14:H21)),"Error")</f>
        <v>Error</v>
      </c>
      <c r="I22" s="18"/>
      <c r="J22" s="18"/>
    </row>
    <row r="23" spans="1:20" ht="99" customHeight="1" x14ac:dyDescent="0.2">
      <c r="A23" s="46" t="s">
        <v>20</v>
      </c>
      <c r="B23" s="46"/>
      <c r="C23" s="45" t="s">
        <v>66</v>
      </c>
      <c r="D23" s="45"/>
      <c r="E23" s="45"/>
      <c r="F23" s="35"/>
      <c r="G23" s="11">
        <v>0.05</v>
      </c>
      <c r="H23" s="8">
        <f>IFERROR(F23*G23,K23)</f>
        <v>0</v>
      </c>
      <c r="I23" s="36"/>
      <c r="J23" s="18" t="str">
        <f t="shared" si="1"/>
        <v>Califique</v>
      </c>
      <c r="K23" s="3">
        <f>+G23*5</f>
        <v>0.25</v>
      </c>
      <c r="Q23" s="4"/>
    </row>
    <row r="24" spans="1:20" ht="81.75" customHeight="1" x14ac:dyDescent="0.2">
      <c r="A24" s="46"/>
      <c r="B24" s="46"/>
      <c r="C24" s="45" t="s">
        <v>67</v>
      </c>
      <c r="D24" s="45"/>
      <c r="E24" s="45"/>
      <c r="F24" s="35"/>
      <c r="G24" s="11">
        <v>0.05</v>
      </c>
      <c r="H24" s="8">
        <f>IFERROR(F24*G24,K24)</f>
        <v>0</v>
      </c>
      <c r="I24" s="36"/>
      <c r="J24" s="18" t="str">
        <f t="shared" si="1"/>
        <v>Califique</v>
      </c>
      <c r="K24" s="27">
        <f>5*G24</f>
        <v>0.25</v>
      </c>
    </row>
    <row r="25" spans="1:20" ht="74.25" customHeight="1" x14ac:dyDescent="0.2">
      <c r="A25" s="46"/>
      <c r="B25" s="46"/>
      <c r="C25" s="45" t="s">
        <v>68</v>
      </c>
      <c r="D25" s="45"/>
      <c r="E25" s="45"/>
      <c r="F25" s="35"/>
      <c r="G25" s="11">
        <v>0.05</v>
      </c>
      <c r="H25" s="8">
        <f>IFERROR(F25*G25,K25)</f>
        <v>0</v>
      </c>
      <c r="I25" s="36"/>
      <c r="J25" s="18" t="str">
        <f t="shared" si="1"/>
        <v>Califique</v>
      </c>
      <c r="K25" s="3">
        <f>+G25*5</f>
        <v>0.25</v>
      </c>
      <c r="Q25" s="4"/>
    </row>
    <row r="26" spans="1:20" ht="70.5" customHeight="1" x14ac:dyDescent="0.2">
      <c r="A26" s="46"/>
      <c r="B26" s="46"/>
      <c r="C26" s="45" t="s">
        <v>54</v>
      </c>
      <c r="D26" s="45"/>
      <c r="E26" s="45"/>
      <c r="F26" s="35"/>
      <c r="G26" s="11">
        <v>0.03</v>
      </c>
      <c r="H26" s="8">
        <f>IFERROR(F26*G26,K26)</f>
        <v>0</v>
      </c>
      <c r="I26" s="36"/>
      <c r="J26" s="18" t="str">
        <f t="shared" si="1"/>
        <v>Califique</v>
      </c>
      <c r="K26" s="3">
        <f>5*G26</f>
        <v>0.15</v>
      </c>
    </row>
    <row r="27" spans="1:20" ht="75.75" customHeight="1" x14ac:dyDescent="0.2">
      <c r="A27" s="46"/>
      <c r="B27" s="46"/>
      <c r="C27" s="47" t="s">
        <v>21</v>
      </c>
      <c r="D27" s="47"/>
      <c r="E27" s="47"/>
      <c r="F27" s="35"/>
      <c r="G27" s="11">
        <v>0.03</v>
      </c>
      <c r="H27" s="8">
        <f t="shared" ref="H27:H32" si="3">+F27*G27</f>
        <v>0</v>
      </c>
      <c r="I27" s="36"/>
      <c r="J27" s="18" t="str">
        <f t="shared" si="1"/>
        <v>Califique</v>
      </c>
    </row>
    <row r="28" spans="1:20" ht="63.75" customHeight="1" x14ac:dyDescent="0.2">
      <c r="A28" s="46"/>
      <c r="B28" s="46"/>
      <c r="C28" s="47" t="s">
        <v>50</v>
      </c>
      <c r="D28" s="47"/>
      <c r="E28" s="47"/>
      <c r="F28" s="35"/>
      <c r="G28" s="12">
        <v>0.03</v>
      </c>
      <c r="H28" s="13">
        <f t="shared" ref="H28" si="4">+F28*G28</f>
        <v>0</v>
      </c>
      <c r="I28" s="39"/>
      <c r="J28" s="19" t="str">
        <f t="shared" si="1"/>
        <v>Califique</v>
      </c>
    </row>
    <row r="29" spans="1:20" ht="74.25" customHeight="1" x14ac:dyDescent="0.2">
      <c r="A29" s="46"/>
      <c r="B29" s="46"/>
      <c r="C29" s="47" t="s">
        <v>22</v>
      </c>
      <c r="D29" s="47"/>
      <c r="E29" s="47"/>
      <c r="F29" s="35"/>
      <c r="G29" s="11">
        <v>0.03</v>
      </c>
      <c r="H29" s="8">
        <f t="shared" si="3"/>
        <v>0</v>
      </c>
      <c r="I29" s="36"/>
      <c r="J29" s="19" t="str">
        <f t="shared" si="1"/>
        <v>Califique</v>
      </c>
    </row>
    <row r="30" spans="1:20" ht="88.5" customHeight="1" x14ac:dyDescent="0.2">
      <c r="A30" s="46"/>
      <c r="B30" s="46"/>
      <c r="C30" s="47" t="s">
        <v>55</v>
      </c>
      <c r="D30" s="47"/>
      <c r="E30" s="47"/>
      <c r="F30" s="35"/>
      <c r="G30" s="11">
        <v>0.03</v>
      </c>
      <c r="H30" s="8">
        <f t="shared" si="3"/>
        <v>0</v>
      </c>
      <c r="I30" s="36"/>
      <c r="J30" s="19" t="str">
        <f t="shared" si="1"/>
        <v>Califique</v>
      </c>
    </row>
    <row r="31" spans="1:20" ht="96.75" customHeight="1" x14ac:dyDescent="0.2">
      <c r="A31" s="46"/>
      <c r="B31" s="46"/>
      <c r="C31" s="47" t="s">
        <v>23</v>
      </c>
      <c r="D31" s="47"/>
      <c r="E31" s="47"/>
      <c r="F31" s="35"/>
      <c r="G31" s="11">
        <v>0.03</v>
      </c>
      <c r="H31" s="8">
        <f t="shared" si="3"/>
        <v>0</v>
      </c>
      <c r="I31" s="36"/>
      <c r="J31" s="19" t="str">
        <f t="shared" si="1"/>
        <v>Califique</v>
      </c>
    </row>
    <row r="32" spans="1:20" ht="62.25" customHeight="1" x14ac:dyDescent="0.2">
      <c r="A32" s="46"/>
      <c r="B32" s="46"/>
      <c r="C32" s="47" t="s">
        <v>24</v>
      </c>
      <c r="D32" s="47"/>
      <c r="E32" s="47"/>
      <c r="F32" s="35"/>
      <c r="G32" s="11">
        <v>0.03</v>
      </c>
      <c r="H32" s="8">
        <f t="shared" si="3"/>
        <v>0</v>
      </c>
      <c r="I32" s="36"/>
      <c r="J32" s="19" t="str">
        <f t="shared" si="1"/>
        <v>Califique</v>
      </c>
    </row>
    <row r="33" spans="1:17" x14ac:dyDescent="0.2">
      <c r="A33" s="48" t="s">
        <v>25</v>
      </c>
      <c r="B33" s="48"/>
      <c r="C33" s="48"/>
      <c r="D33" s="48"/>
      <c r="E33" s="48"/>
      <c r="F33" s="48"/>
      <c r="G33" s="43">
        <f>SUM(G23:G32)</f>
        <v>0.3600000000000001</v>
      </c>
      <c r="H33" s="44" t="str">
        <f>IF(AND(J23="Bien",J24="Bien",J25="Bien",J26="Bien",J27="Bien",J28="Bien",J29="Bien",J30="Bien",J31="Bien",J32="Bien"),(SUMIF(J23:J32,"Bien",H23:H32)),"Error")</f>
        <v>Error</v>
      </c>
      <c r="I33" s="18"/>
      <c r="J33" s="18"/>
    </row>
    <row r="34" spans="1:17" ht="46.5" customHeight="1" x14ac:dyDescent="0.2">
      <c r="A34" s="61" t="s">
        <v>26</v>
      </c>
      <c r="B34" s="61"/>
      <c r="C34" s="47" t="s">
        <v>27</v>
      </c>
      <c r="D34" s="47"/>
      <c r="E34" s="47"/>
      <c r="F34" s="35"/>
      <c r="G34" s="11">
        <v>0.04</v>
      </c>
      <c r="H34" s="8">
        <f>+G34*F34</f>
        <v>0</v>
      </c>
      <c r="I34" s="36"/>
      <c r="J34" s="19" t="str">
        <f t="shared" si="1"/>
        <v>Califique</v>
      </c>
      <c r="Q34" s="4"/>
    </row>
    <row r="35" spans="1:17" ht="60.75" customHeight="1" x14ac:dyDescent="0.2">
      <c r="A35" s="61"/>
      <c r="B35" s="61"/>
      <c r="C35" s="47" t="s">
        <v>56</v>
      </c>
      <c r="D35" s="47"/>
      <c r="E35" s="47"/>
      <c r="F35" s="35"/>
      <c r="G35" s="11">
        <v>0.04</v>
      </c>
      <c r="H35" s="8">
        <f t="shared" ref="H35:H36" si="5">+G35*F35</f>
        <v>0</v>
      </c>
      <c r="I35" s="36"/>
      <c r="J35" s="19" t="str">
        <f t="shared" si="1"/>
        <v>Califique</v>
      </c>
    </row>
    <row r="36" spans="1:17" ht="75" customHeight="1" x14ac:dyDescent="0.2">
      <c r="A36" s="61"/>
      <c r="B36" s="61"/>
      <c r="C36" s="47" t="s">
        <v>28</v>
      </c>
      <c r="D36" s="47"/>
      <c r="E36" s="47"/>
      <c r="F36" s="35"/>
      <c r="G36" s="11">
        <v>0.05</v>
      </c>
      <c r="H36" s="8">
        <f t="shared" si="5"/>
        <v>0</v>
      </c>
      <c r="I36" s="36"/>
      <c r="J36" s="19" t="str">
        <f t="shared" si="1"/>
        <v>Califique</v>
      </c>
    </row>
    <row r="37" spans="1:17" ht="64.5" customHeight="1" x14ac:dyDescent="0.2">
      <c r="A37" s="61"/>
      <c r="B37" s="61"/>
      <c r="C37" s="47" t="s">
        <v>29</v>
      </c>
      <c r="D37" s="47"/>
      <c r="E37" s="47"/>
      <c r="F37" s="35"/>
      <c r="G37" s="11">
        <v>0.04</v>
      </c>
      <c r="H37" s="8">
        <f>IFERROR(F37*G37,K37)</f>
        <v>0</v>
      </c>
      <c r="I37" s="36"/>
      <c r="J37" s="18" t="str">
        <f>IF(F37="","Califique",IF(F37=5,"Bien",IF(AND(OR(F37="NA",F37&lt;5),I37=""),"Justifique","Bien")))</f>
        <v>Califique</v>
      </c>
      <c r="K37" s="3">
        <f>5*G37</f>
        <v>0.2</v>
      </c>
    </row>
    <row r="38" spans="1:17" ht="60.75" customHeight="1" x14ac:dyDescent="0.2">
      <c r="A38" s="61"/>
      <c r="B38" s="61"/>
      <c r="C38" s="47" t="s">
        <v>30</v>
      </c>
      <c r="D38" s="47"/>
      <c r="E38" s="47"/>
      <c r="F38" s="35"/>
      <c r="G38" s="11">
        <v>0.05</v>
      </c>
      <c r="H38" s="8">
        <f>IFERROR(F38*G38,K38)</f>
        <v>0</v>
      </c>
      <c r="I38" s="35"/>
      <c r="J38" s="18" t="str">
        <f t="shared" ref="J38:J40" si="6">IF(F38="","Califique",IF(F38=5,"Bien",IF(AND(OR(F38="NA",F38&lt;5),I38=""),"Justifique","Bien")))</f>
        <v>Califique</v>
      </c>
      <c r="K38" s="3">
        <f>5*G38</f>
        <v>0.25</v>
      </c>
    </row>
    <row r="39" spans="1:17" ht="69.75" customHeight="1" x14ac:dyDescent="0.2">
      <c r="A39" s="61"/>
      <c r="B39" s="61"/>
      <c r="C39" s="47" t="s">
        <v>51</v>
      </c>
      <c r="D39" s="47"/>
      <c r="E39" s="47"/>
      <c r="F39" s="35"/>
      <c r="G39" s="11">
        <v>0.04</v>
      </c>
      <c r="H39" s="8">
        <f>IFERROR(F39*G39,K39)</f>
        <v>0</v>
      </c>
      <c r="I39" s="36"/>
      <c r="J39" s="18" t="str">
        <f t="shared" si="6"/>
        <v>Califique</v>
      </c>
      <c r="K39" s="3">
        <f>5*G39</f>
        <v>0.2</v>
      </c>
    </row>
    <row r="40" spans="1:17" ht="72.75" customHeight="1" x14ac:dyDescent="0.2">
      <c r="A40" s="61"/>
      <c r="B40" s="61"/>
      <c r="C40" s="47" t="s">
        <v>57</v>
      </c>
      <c r="D40" s="47"/>
      <c r="E40" s="47"/>
      <c r="F40" s="35"/>
      <c r="G40" s="11">
        <v>0.03</v>
      </c>
      <c r="H40" s="8">
        <f>IFERROR(F40*G40,K40)</f>
        <v>0</v>
      </c>
      <c r="I40" s="35"/>
      <c r="J40" s="18" t="str">
        <f t="shared" si="6"/>
        <v>Califique</v>
      </c>
      <c r="K40" s="3">
        <f>5*G40</f>
        <v>0.15</v>
      </c>
    </row>
    <row r="41" spans="1:17" x14ac:dyDescent="0.2">
      <c r="A41" s="48" t="s">
        <v>32</v>
      </c>
      <c r="B41" s="48"/>
      <c r="C41" s="48"/>
      <c r="D41" s="48"/>
      <c r="E41" s="48"/>
      <c r="F41" s="48"/>
      <c r="G41" s="43">
        <f>SUM(G34:G40)</f>
        <v>0.29000000000000004</v>
      </c>
      <c r="H41" s="44" t="str">
        <f>IF(AND(J34="Bien",J35="Bien",J36="Bien",J37="Bien",J38="Bien",J39="Bien",J40="Bien"),(SUMIF(J34:J40,"Bien",H34:H40)),"Error")</f>
        <v>Error</v>
      </c>
      <c r="I41" s="18"/>
      <c r="J41" s="18"/>
      <c r="M41" s="14"/>
    </row>
    <row r="42" spans="1:17" ht="18" customHeight="1" x14ac:dyDescent="0.2">
      <c r="A42" s="53" t="s">
        <v>33</v>
      </c>
      <c r="B42" s="53"/>
      <c r="C42" s="54" t="s">
        <v>34</v>
      </c>
      <c r="D42" s="54"/>
      <c r="E42" s="54"/>
      <c r="F42" s="23" t="e">
        <f>+H41+H33+H22</f>
        <v>#VALUE!</v>
      </c>
      <c r="G42" s="24">
        <f>+G41+G33+G22</f>
        <v>1</v>
      </c>
      <c r="H42" s="59" t="e">
        <f>+L43</f>
        <v>#VALUE!</v>
      </c>
      <c r="I42" s="60" t="s">
        <v>35</v>
      </c>
      <c r="J42" s="60"/>
      <c r="K42" s="3">
        <v>5</v>
      </c>
      <c r="L42" s="27">
        <v>1</v>
      </c>
    </row>
    <row r="43" spans="1:17" s="4" customFormat="1" ht="24.75" customHeight="1" x14ac:dyDescent="0.2">
      <c r="A43" s="53"/>
      <c r="B43" s="53"/>
      <c r="C43" s="55" t="s">
        <v>36</v>
      </c>
      <c r="D43" s="55"/>
      <c r="E43" s="15" t="s">
        <v>37</v>
      </c>
      <c r="F43" s="25" t="e">
        <f>IF(F42&gt;=4.5,"X","")</f>
        <v>#VALUE!</v>
      </c>
      <c r="G43" s="25"/>
      <c r="H43" s="59"/>
      <c r="I43" s="60"/>
      <c r="J43" s="60"/>
      <c r="K43" s="29" t="e">
        <f>+F42</f>
        <v>#VALUE!</v>
      </c>
      <c r="L43" s="28" t="e">
        <f>+K43*L42/K42</f>
        <v>#VALUE!</v>
      </c>
    </row>
    <row r="44" spans="1:17" s="4" customFormat="1" ht="36" customHeight="1" x14ac:dyDescent="0.2">
      <c r="A44" s="53"/>
      <c r="B44" s="53"/>
      <c r="C44" s="55" t="s">
        <v>38</v>
      </c>
      <c r="D44" s="55"/>
      <c r="E44" s="15" t="s">
        <v>39</v>
      </c>
      <c r="F44" s="25" t="e">
        <f>+IF(AND(F42&lt;4.45,F42&gt;=3.5),"X","")</f>
        <v>#VALUE!</v>
      </c>
      <c r="G44" s="25"/>
      <c r="H44" s="59"/>
      <c r="I44" s="60"/>
      <c r="J44" s="60"/>
    </row>
    <row r="45" spans="1:17" s="4" customFormat="1" ht="21" customHeight="1" x14ac:dyDescent="0.2">
      <c r="A45" s="53"/>
      <c r="B45" s="53"/>
      <c r="C45" s="26" t="s">
        <v>40</v>
      </c>
      <c r="D45" s="26"/>
      <c r="E45" s="15" t="s">
        <v>41</v>
      </c>
      <c r="F45" s="25" t="e">
        <f>+IF(F42&lt;3.5,"X","")</f>
        <v>#VALUE!</v>
      </c>
      <c r="G45" s="25"/>
      <c r="H45" s="59"/>
      <c r="I45" s="60"/>
      <c r="J45" s="60"/>
    </row>
    <row r="46" spans="1:17" ht="12.75" customHeight="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7" x14ac:dyDescent="0.2">
      <c r="A47" s="57" t="s">
        <v>42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7" ht="52.5" customHeight="1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9" x14ac:dyDescent="0.2">
      <c r="A49" s="3" t="s">
        <v>43</v>
      </c>
      <c r="C49" s="16"/>
      <c r="D49" s="16"/>
      <c r="E49" s="16"/>
      <c r="F49" s="16"/>
      <c r="G49" s="16"/>
      <c r="H49" s="16"/>
      <c r="I49" s="16"/>
    </row>
    <row r="50" spans="1:9" ht="39.950000000000003" customHeight="1" x14ac:dyDescent="0.2">
      <c r="A50" s="50"/>
      <c r="B50" s="50"/>
      <c r="C50" s="50"/>
      <c r="D50" s="50"/>
      <c r="E50" s="50"/>
      <c r="F50"/>
      <c r="G50"/>
      <c r="H50"/>
      <c r="I50"/>
    </row>
    <row r="51" spans="1:9" x14ac:dyDescent="0.2">
      <c r="A51" s="51" t="s">
        <v>44</v>
      </c>
      <c r="B51" s="51"/>
      <c r="C51" s="52"/>
      <c r="D51" s="52"/>
      <c r="E51" s="52"/>
      <c r="F51"/>
      <c r="G51"/>
      <c r="H51"/>
      <c r="I51"/>
    </row>
    <row r="52" spans="1:9" x14ac:dyDescent="0.2">
      <c r="A52" s="49" t="s">
        <v>45</v>
      </c>
      <c r="B52" s="49"/>
      <c r="C52" s="49"/>
      <c r="D52" s="49"/>
      <c r="E52" s="49"/>
      <c r="F52"/>
      <c r="G52"/>
      <c r="H52"/>
      <c r="I52"/>
    </row>
    <row r="53" spans="1:9" x14ac:dyDescent="0.2">
      <c r="A53" s="49" t="s">
        <v>46</v>
      </c>
      <c r="B53" s="49"/>
      <c r="C53" s="49"/>
      <c r="D53" s="49"/>
      <c r="E53" s="49"/>
      <c r="F53"/>
      <c r="G53"/>
      <c r="H53"/>
      <c r="I53"/>
    </row>
    <row r="54" spans="1:9" ht="24" customHeight="1" x14ac:dyDescent="0.2"/>
    <row r="57" spans="1:9" hidden="1" x14ac:dyDescent="0.2"/>
    <row r="58" spans="1:9" hidden="1" x14ac:dyDescent="0.2"/>
    <row r="59" spans="1:9" hidden="1" x14ac:dyDescent="0.2"/>
    <row r="60" spans="1:9" hidden="1" x14ac:dyDescent="0.2"/>
    <row r="61" spans="1:9" hidden="1" x14ac:dyDescent="0.2">
      <c r="A61" s="3">
        <v>0</v>
      </c>
      <c r="C61" s="3">
        <v>0</v>
      </c>
      <c r="D61" s="17">
        <v>0</v>
      </c>
    </row>
    <row r="62" spans="1:9" hidden="1" x14ac:dyDescent="0.2">
      <c r="A62" s="3">
        <v>1</v>
      </c>
      <c r="C62" s="3">
        <v>5</v>
      </c>
      <c r="D62" s="17">
        <v>3</v>
      </c>
    </row>
    <row r="63" spans="1:9" ht="15" hidden="1" customHeight="1" x14ac:dyDescent="0.2">
      <c r="A63" s="3">
        <v>2</v>
      </c>
      <c r="C63" s="3" t="s">
        <v>31</v>
      </c>
      <c r="D63" s="17">
        <v>5</v>
      </c>
    </row>
    <row r="64" spans="1:9" hidden="1" x14ac:dyDescent="0.2">
      <c r="A64" s="3">
        <v>3</v>
      </c>
    </row>
    <row r="65" spans="1:1" hidden="1" x14ac:dyDescent="0.2">
      <c r="A65" s="3">
        <v>4</v>
      </c>
    </row>
    <row r="66" spans="1:1" hidden="1" x14ac:dyDescent="0.2">
      <c r="A66" s="3">
        <v>5</v>
      </c>
    </row>
    <row r="67" spans="1:1" hidden="1" x14ac:dyDescent="0.2"/>
    <row r="68" spans="1:1" hidden="1" x14ac:dyDescent="0.2"/>
  </sheetData>
  <sheetProtection algorithmName="SHA-512" hashValue="NtXQfGEAbTj5qTxYWfneN99hRcNLGZ1oM9+Es0/dB9oCA1XUHOkumvEOZCxdwXv4HbHcpDAON5EiNRxWb0UGNQ==" saltValue="hHupvl70zH/e9ETnXoC6Bg==" spinCount="100000" sheet="1" selectLockedCells="1"/>
  <protectedRanges>
    <protectedRange algorithmName="SHA-512" hashValue="bJTulk6uTSVx4ijf3vgnlo51pB+PqpSR9VmjML7IGz5fl/chsWGkn29T1Ori0cqgPRhJuc0SoGJ0a3x/fsXsiw==" saltValue="hF5QWzJoF02sY7vpxmvmsg==" spinCount="100000" sqref="A9:J9" name="EVALUACIÓN_1" securityDescriptor="O:WDG:WDD:(A;;CC;;;S-1-5-21-1822771873-4193553813-1527874224-1503)"/>
  </protectedRanges>
  <mergeCells count="63">
    <mergeCell ref="C40:E40"/>
    <mergeCell ref="C35:E35"/>
    <mergeCell ref="C36:E36"/>
    <mergeCell ref="C37:E37"/>
    <mergeCell ref="C31:E31"/>
    <mergeCell ref="C32:E32"/>
    <mergeCell ref="A33:F33"/>
    <mergeCell ref="A22:F22"/>
    <mergeCell ref="C18:E18"/>
    <mergeCell ref="C19:E19"/>
    <mergeCell ref="C20:E20"/>
    <mergeCell ref="C23:E23"/>
    <mergeCell ref="A3:J3"/>
    <mergeCell ref="G5:H5"/>
    <mergeCell ref="E4:F4"/>
    <mergeCell ref="I4:J4"/>
    <mergeCell ref="A8:J8"/>
    <mergeCell ref="A6:D6"/>
    <mergeCell ref="A7:D7"/>
    <mergeCell ref="A4:D4"/>
    <mergeCell ref="G6:H6"/>
    <mergeCell ref="G4:H4"/>
    <mergeCell ref="Q17:T17"/>
    <mergeCell ref="K19:N19"/>
    <mergeCell ref="E7:J7"/>
    <mergeCell ref="A10:J10"/>
    <mergeCell ref="A11:J11"/>
    <mergeCell ref="A9:D9"/>
    <mergeCell ref="E9:H9"/>
    <mergeCell ref="A12:J12"/>
    <mergeCell ref="A13:E13"/>
    <mergeCell ref="C14:E14"/>
    <mergeCell ref="C15:E15"/>
    <mergeCell ref="C16:E16"/>
    <mergeCell ref="C17:E17"/>
    <mergeCell ref="A14:B21"/>
    <mergeCell ref="C21:E21"/>
    <mergeCell ref="A41:F41"/>
    <mergeCell ref="C34:E34"/>
    <mergeCell ref="A53:E53"/>
    <mergeCell ref="A52:E52"/>
    <mergeCell ref="A50:E50"/>
    <mergeCell ref="A51:E51"/>
    <mergeCell ref="A42:B45"/>
    <mergeCell ref="C42:E42"/>
    <mergeCell ref="C43:D43"/>
    <mergeCell ref="C44:D44"/>
    <mergeCell ref="A46:J46"/>
    <mergeCell ref="A47:J47"/>
    <mergeCell ref="A48:J48"/>
    <mergeCell ref="H42:H45"/>
    <mergeCell ref="I42:J45"/>
    <mergeCell ref="A34:B40"/>
    <mergeCell ref="C24:E24"/>
    <mergeCell ref="C25:E25"/>
    <mergeCell ref="A23:B32"/>
    <mergeCell ref="C38:E38"/>
    <mergeCell ref="C39:E39"/>
    <mergeCell ref="C29:E29"/>
    <mergeCell ref="C30:E30"/>
    <mergeCell ref="C26:E26"/>
    <mergeCell ref="C27:E27"/>
    <mergeCell ref="C28:E28"/>
  </mergeCells>
  <phoneticPr fontId="4" type="noConversion"/>
  <conditionalFormatting sqref="F45:G45">
    <cfRule type="containsText" dxfId="8" priority="65" stopIfTrue="1" operator="containsText" text="X">
      <formula>NOT(ISERROR(SEARCH("X",F45)))</formula>
    </cfRule>
  </conditionalFormatting>
  <conditionalFormatting sqref="F43:G43">
    <cfRule type="containsText" dxfId="7" priority="64" stopIfTrue="1" operator="containsText" text="X">
      <formula>NOT(ISERROR(SEARCH("X",F43)))</formula>
    </cfRule>
  </conditionalFormatting>
  <conditionalFormatting sqref="F44:G44">
    <cfRule type="containsText" dxfId="6" priority="50" stopIfTrue="1" operator="containsText" text="X">
      <formula>NOT(ISERROR(SEARCH("X",F44)))</formula>
    </cfRule>
  </conditionalFormatting>
  <conditionalFormatting sqref="F14">
    <cfRule type="colorScale" priority="22">
      <colorScale>
        <cfvo type="num" val="0"/>
        <cfvo type="num" val="3"/>
        <cfvo type="num" val="5"/>
        <color rgb="FFFF0000"/>
        <color rgb="FFFFFF00"/>
        <color rgb="FF92D050"/>
      </colorScale>
    </cfRule>
    <cfRule type="colorScale" priority="23">
      <colorScale>
        <cfvo type="num" val="0"/>
        <cfvo type="num" val="&quot;1,2,3,4&quot;"/>
        <cfvo type="num" val="5"/>
        <color rgb="FFF8696B"/>
        <color rgb="FFFFEB84"/>
        <color rgb="FF63BE7B"/>
      </colorScale>
    </cfRule>
    <cfRule type="colorScale" priority="24">
      <colorScale>
        <cfvo type="num" val="0"/>
        <cfvo type="num" val="&quot;1,2,3,4&quot;"/>
        <cfvo type="num" val="5"/>
        <color rgb="FFF8696B"/>
        <color rgb="FFFFEB84"/>
        <color rgb="FF63BE7B"/>
      </colorScale>
    </cfRule>
  </conditionalFormatting>
  <conditionalFormatting sqref="F15:F18">
    <cfRule type="colorScale" priority="21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19">
    <cfRule type="colorScale" priority="19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0">
    <cfRule type="colorScale" priority="18">
      <colorScale>
        <cfvo type="num" val="0"/>
        <cfvo type="num" val="5"/>
        <color rgb="FFFF0000"/>
        <color rgb="FF92D050"/>
      </colorScale>
    </cfRule>
  </conditionalFormatting>
  <conditionalFormatting sqref="F21">
    <cfRule type="colorScale" priority="17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23:F32">
    <cfRule type="colorScale" priority="16">
      <colorScale>
        <cfvo type="num" val="0"/>
        <cfvo type="num" val="5"/>
        <color rgb="FFFF0000"/>
        <color rgb="FF92D050"/>
      </colorScale>
    </cfRule>
  </conditionalFormatting>
  <conditionalFormatting sqref="F34:F35">
    <cfRule type="colorScale" priority="15">
      <colorScale>
        <cfvo type="num" val="0"/>
        <cfvo type="num" val="5"/>
        <color rgb="FFFF0000"/>
        <color rgb="FF92D050"/>
      </colorScale>
    </cfRule>
  </conditionalFormatting>
  <conditionalFormatting sqref="F36">
    <cfRule type="colorScale" priority="14">
      <colorScale>
        <cfvo type="num" val="0"/>
        <cfvo type="num" val="3"/>
        <cfvo type="num" val="5"/>
        <color rgb="FFFF0000"/>
        <color rgb="FFFFFF00"/>
        <color rgb="FF92D050"/>
      </colorScale>
    </cfRule>
  </conditionalFormatting>
  <conditionalFormatting sqref="F37:F39">
    <cfRule type="colorScale" priority="13">
      <colorScale>
        <cfvo type="num" val="0"/>
        <cfvo type="num" val="5"/>
        <color rgb="FFFF0000"/>
        <color rgb="FF92D050"/>
      </colorScale>
    </cfRule>
  </conditionalFormatting>
  <conditionalFormatting sqref="F40">
    <cfRule type="colorScale" priority="11">
      <colorScale>
        <cfvo type="num" val="0"/>
        <cfvo type="num" val="5"/>
        <color rgb="FFFF0000"/>
        <color rgb="FF92D050"/>
      </colorScale>
    </cfRule>
  </conditionalFormatting>
  <conditionalFormatting sqref="H42:H45">
    <cfRule type="cellIs" dxfId="5" priority="4" operator="between">
      <formula>0.9</formula>
      <formula>1</formula>
    </cfRule>
    <cfRule type="cellIs" dxfId="4" priority="5" operator="between">
      <formula>0</formula>
      <formula>0.69</formula>
    </cfRule>
    <cfRule type="cellIs" dxfId="3" priority="6" operator="between">
      <formula>0.7</formula>
      <formula>0.89</formula>
    </cfRule>
  </conditionalFormatting>
  <conditionalFormatting sqref="J34:J40 J14:J32">
    <cfRule type="cellIs" dxfId="2" priority="1" operator="equal">
      <formula>"Bien"</formula>
    </cfRule>
    <cfRule type="cellIs" dxfId="1" priority="2" operator="equal">
      <formula>"Califique"</formula>
    </cfRule>
    <cfRule type="cellIs" dxfId="0" priority="3" operator="equal">
      <formula>"Justifique"</formula>
    </cfRule>
  </conditionalFormatting>
  <dataValidations count="4">
    <dataValidation type="list" allowBlank="1" showInputMessage="1" showErrorMessage="1" sqref="F14" xr:uid="{00000000-0002-0000-0000-000000000000}">
      <formula1>$A$61:$A$66</formula1>
    </dataValidation>
    <dataValidation type="list" allowBlank="1" showInputMessage="1" showErrorMessage="1" sqref="F27:F32 F34:F35 F20" xr:uid="{00000000-0002-0000-0000-000001000000}">
      <formula1>$C$61:$C$62</formula1>
    </dataValidation>
    <dataValidation type="list" allowBlank="1" showInputMessage="1" showErrorMessage="1" sqref="F15:F16 F19 F36 F21 F17 F18" xr:uid="{00000000-0002-0000-0000-000003000000}">
      <formula1>$D$61:$D$63</formula1>
    </dataValidation>
    <dataValidation type="list" allowBlank="1" showInputMessage="1" showErrorMessage="1" sqref="F37:F40 F26 F23 F24 F25" xr:uid="{6851191C-0397-4CCB-827B-27D055572F27}">
      <formula1>$C$61:$C$63</formula1>
    </dataValidation>
  </dataValidations>
  <printOptions horizontalCentered="1" verticalCentered="1"/>
  <pageMargins left="0.39370078740157483" right="0.39370078740157483" top="0.98425196850393704" bottom="0.59055118110236227" header="0" footer="0.6692913385826772"/>
  <pageSetup scale="56" orientation="portrait" r:id="rId1"/>
  <headerFooter alignWithMargins="0">
    <oddHeader>&amp;L
&amp;G&amp;C&amp;"Arial,Negrita"
REEVALUACION Y SEGUIMIENTO A LA GESTION 
EN CALIDAD, SEGURIDAD,  SALUD Y AMBIENTE 
PARA PROVEEDORES DE SERVICIOS&amp;R&amp;8
CÓDIGO: FT-IR-03
VERSIÓN: 01
VIGENCIA: 2020-10-02
PÁGINA: &amp;P de &amp;N</oddHeader>
  </headerFooter>
  <rowBreaks count="2" manualBreakCount="2">
    <brk id="22" max="16383" man="1"/>
    <brk id="3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E6" sqref="E6"/>
    </sheetView>
  </sheetViews>
  <sheetFormatPr baseColWidth="10" defaultColWidth="9.140625" defaultRowHeight="12.75" x14ac:dyDescent="0.2"/>
  <sheetData>
    <row r="1" spans="1:2" ht="15" x14ac:dyDescent="0.25">
      <c r="A1" s="1">
        <v>5</v>
      </c>
      <c r="B1" s="2">
        <v>1</v>
      </c>
    </row>
    <row r="2" spans="1:2" ht="15" x14ac:dyDescent="0.25">
      <c r="A2" s="1">
        <v>4.5</v>
      </c>
      <c r="B2" s="2">
        <v>0.9</v>
      </c>
    </row>
    <row r="3" spans="1:2" ht="15" x14ac:dyDescent="0.25">
      <c r="A3" s="1">
        <v>4.45</v>
      </c>
      <c r="B3" s="2">
        <v>0.89</v>
      </c>
    </row>
    <row r="4" spans="1:2" ht="15" x14ac:dyDescent="0.25">
      <c r="A4" s="1">
        <v>4</v>
      </c>
      <c r="B4" s="2">
        <v>0.8</v>
      </c>
    </row>
    <row r="5" spans="1:2" ht="15" x14ac:dyDescent="0.25">
      <c r="A5" s="1">
        <v>3.5</v>
      </c>
      <c r="B5" s="2">
        <v>0.7</v>
      </c>
    </row>
    <row r="6" spans="1:2" ht="15" x14ac:dyDescent="0.25">
      <c r="A6" s="1">
        <v>3</v>
      </c>
      <c r="B6" s="2">
        <v>0.6</v>
      </c>
    </row>
    <row r="7" spans="1:2" ht="15" x14ac:dyDescent="0.25">
      <c r="A7" s="1">
        <v>2.5</v>
      </c>
      <c r="B7" s="2">
        <v>0.5</v>
      </c>
    </row>
    <row r="8" spans="1:2" ht="15" x14ac:dyDescent="0.25">
      <c r="A8" s="1">
        <v>2</v>
      </c>
      <c r="B8" s="2">
        <v>0.4</v>
      </c>
    </row>
    <row r="9" spans="1:2" ht="15" x14ac:dyDescent="0.25">
      <c r="A9" s="1">
        <v>1.5</v>
      </c>
      <c r="B9" s="2">
        <v>0.3</v>
      </c>
    </row>
    <row r="10" spans="1:2" ht="15" x14ac:dyDescent="0.25">
      <c r="A10" s="1">
        <v>1</v>
      </c>
      <c r="B10" s="2">
        <v>0.2</v>
      </c>
    </row>
    <row r="11" spans="1:2" ht="15" x14ac:dyDescent="0.25">
      <c r="A11" s="1">
        <v>0.5</v>
      </c>
      <c r="B11" s="2">
        <v>0.1</v>
      </c>
    </row>
    <row r="12" spans="1:2" ht="15" x14ac:dyDescent="0.25">
      <c r="A12" s="1">
        <v>0</v>
      </c>
      <c r="B12" s="2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C6DF3B52CFA7479D9E7A6A32C4C6D3" ma:contentTypeVersion="1" ma:contentTypeDescription="Crear nuevo documento." ma:contentTypeScope="" ma:versionID="d286be0c0a35a01649d4138ce76d22f9">
  <xsd:schema xmlns:xsd="http://www.w3.org/2001/XMLSchema" xmlns:xs="http://www.w3.org/2001/XMLSchema" xmlns:p="http://schemas.microsoft.com/office/2006/metadata/properties" xmlns:ns2="e06d63e8-f512-41eb-a9df-15440b5f3ddf" xmlns:ns3="80bfaf77-3c8f-497b-af72-7a31f5f6edc0" targetNamespace="http://schemas.microsoft.com/office/2006/metadata/properties" ma:root="true" ma:fieldsID="dc1d1e1fd2b07b7cf0f811cc53023a2f" ns2:_="" ns3:_="">
    <xsd:import namespace="e06d63e8-f512-41eb-a9df-15440b5f3ddf"/>
    <xsd:import namespace="80bfaf77-3c8f-497b-af72-7a31f5f6ed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63e8-f512-41eb-a9df-15440b5f3d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faf77-3c8f-497b-af72-7a31f5f6ed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03F427-988A-44C9-9039-17E03272E9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12B0C6-9F89-460D-8B36-FAB3B5CA624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0471B1A-07D5-4CD4-B03F-9AC6C3A17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d63e8-f512-41eb-a9df-15440b5f3ddf"/>
    <ds:schemaRef ds:uri="80bfaf77-3c8f-497b-af72-7a31f5f6e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</vt:lpstr>
      <vt:lpstr>Hoja1</vt:lpstr>
      <vt:lpstr>SERVICIO!Área_de_impresión</vt:lpstr>
      <vt:lpstr>SERVICIO!Títulos_a_imprimir</vt:lpstr>
    </vt:vector>
  </TitlesOfParts>
  <Manager/>
  <Company>Consejo Col. de Seguridad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eajimenezr</dc:creator>
  <cp:keywords/>
  <dc:description/>
  <cp:lastModifiedBy>Carlos Andres Huerfano Salgado</cp:lastModifiedBy>
  <cp:revision/>
  <cp:lastPrinted>2023-02-22T15:40:27Z</cp:lastPrinted>
  <dcterms:created xsi:type="dcterms:W3CDTF">2006-08-03T18:30:35Z</dcterms:created>
  <dcterms:modified xsi:type="dcterms:W3CDTF">2023-02-22T18:48:43Z</dcterms:modified>
  <cp:category/>
  <cp:contentStatus/>
</cp:coreProperties>
</file>